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\Pictures\Assessing\Sales Studies\2025\Garfield\"/>
    </mc:Choice>
  </mc:AlternateContent>
  <xr:revisionPtr revIDLastSave="0" documentId="13_ncr:1_{88BFE6A2-59E3-4D4B-9353-7F241CEEB656}" xr6:coauthVersionLast="47" xr6:coauthVersionMax="47" xr10:uidLastSave="{00000000-0000-0000-0000-000000000000}"/>
  <bookViews>
    <workbookView xWindow="-120" yWindow="16080" windowWidth="29040" windowHeight="16440" xr2:uid="{B8438CF9-6A89-4954-8659-C5825ED774FE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I6" i="2" s="1"/>
  <c r="K2" i="2"/>
  <c r="Q2" i="2" s="1"/>
  <c r="I3" i="2"/>
  <c r="K3" i="2"/>
  <c r="S3" i="2" s="1"/>
  <c r="D4" i="2"/>
  <c r="G4" i="2"/>
  <c r="H4" i="2"/>
  <c r="J4" i="2"/>
  <c r="L4" i="2"/>
  <c r="M4" i="2"/>
  <c r="O4" i="2"/>
  <c r="P4" i="2"/>
  <c r="I5" i="2" l="1"/>
  <c r="Q3" i="2"/>
  <c r="R3" i="2"/>
  <c r="K4" i="2"/>
  <c r="M6" i="2" s="1"/>
  <c r="S2" i="2"/>
  <c r="R2" i="2"/>
  <c r="P6" i="2" l="1"/>
  <c r="S6" i="2"/>
</calcChain>
</file>

<file path=xl/sharedStrings.xml><?xml version="1.0" encoding="utf-8"?>
<sst xmlns="http://schemas.openxmlformats.org/spreadsheetml/2006/main" count="57" uniqueCount="48">
  <si>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</si>
  <si>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</si>
  <si>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</si>
  <si>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</si>
  <si>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</si>
  <si>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</si>
  <si>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</si>
  <si>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</si>
  <si>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</si>
  <si>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</si>
  <si>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</si>
  <si>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</si>
  <si>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</si>
  <si>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</si>
  <si>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</si>
  <si>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</si>
  <si>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</si>
  <si>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</si>
  <si>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</si>
  <si>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</si>
  <si>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</si>
  <si>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</si>
  <si>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</si>
  <si>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</si>
  <si>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Class</t>
  </si>
  <si>
    <t>Rate Group 1</t>
  </si>
  <si>
    <t>18-25-251-009</t>
  </si>
  <si>
    <t>129 W ALLEN ST</t>
  </si>
  <si>
    <t>WD</t>
  </si>
  <si>
    <t>03-ARM'S LENGTH</t>
  </si>
  <si>
    <t>RES25</t>
  </si>
  <si>
    <t>491/7689</t>
  </si>
  <si>
    <t>SECTION 25 RESIDENTIAL</t>
  </si>
  <si>
    <t>401</t>
  </si>
  <si>
    <t>FRONT FOOT</t>
  </si>
  <si>
    <t>18-25-276-010</t>
  </si>
  <si>
    <t>152 W ALLEN ST</t>
  </si>
  <si>
    <t>493/2112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</si>
  <si>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</si>
  <si>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</si>
  <si>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</si>
  <si>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</si>
  <si>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</si>
  <si>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</si>
  <si>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</si>
  <si>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2024 used:</t>
  </si>
  <si>
    <t>2025 use:</t>
  </si>
  <si>
    <t>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</si>
</sst>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F4DF6-E9B4-47D6-85E2-C38032C9234F}">
  <dimension ref="A1:AT9"/>
  <sheetViews>
    <sheetView tabSelected="1" topLeftCell="E1" workbookViewId="0">
      <selection activeCell="M10" sqref="M10"/>
    </sheetView>
  </sheetViews>
  <sheetFormatPr defaultRowHeight="15" x14ac:dyDescent="0.25"/>
  <cols>
    <col min="1" max="1" width="17.140625" customWidth="1"/>
    <col min="2" max="2" width="31.42578125" customWidth="1"/>
    <col min="3" max="3" width="13" style="24" customWidth="1"/>
    <col min="4" max="4" width="13.28515625" style="14" customWidth="1"/>
    <col min="5" max="5" width="8.7109375" customWidth="1"/>
    <col min="6" max="6" width="20.855468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13.140625" customWidth="1"/>
    <col min="23" max="23" width="23.85546875" customWidth="1"/>
    <col min="24" max="24" width="15.7109375" customWidth="1"/>
    <col min="25" max="25" width="8.85546875" customWidth="1"/>
    <col min="26" max="26" width="15.5703125" customWidth="1"/>
  </cols>
  <sheetData>
    <row r="1" spans="1:46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25">
      <c r="A2" t="s">
        <v>26</v>
      </c>
      <c r="B2" t="s">
        <v>27</v>
      </c>
      <c r="C2" s="24">
        <v>44965</v>
      </c>
      <c r="D2" s="14">
        <v>36000</v>
      </c>
      <c r="E2" t="s">
        <v>28</v>
      </c>
      <c r="F2" t="s">
        <v>29</v>
      </c>
      <c r="G2" s="14">
        <v>36000</v>
      </c>
      <c r="H2" s="14">
        <v>38000</v>
      </c>
      <c r="I2" s="19">
        <f>H2/G2*100</f>
        <v>105.55555555555556</v>
      </c>
      <c r="J2" s="14">
        <v>107474</v>
      </c>
      <c r="K2" s="14">
        <f>G2-85507</f>
        <v>-49507</v>
      </c>
      <c r="L2" s="14">
        <v>21967</v>
      </c>
      <c r="M2" s="29">
        <v>109.832516</v>
      </c>
      <c r="N2" s="33">
        <v>134</v>
      </c>
      <c r="O2" s="38">
        <v>0.36899999999999999</v>
      </c>
      <c r="P2" s="38">
        <v>0.36899999999999999</v>
      </c>
      <c r="Q2" s="14">
        <f>K2/M2</f>
        <v>-450.74994002686782</v>
      </c>
      <c r="R2" s="14">
        <f>K2/O2</f>
        <v>-134165.31165311654</v>
      </c>
      <c r="S2" s="43">
        <f>K2/O2/43560</f>
        <v>-3.0800117459393146</v>
      </c>
      <c r="T2" s="38">
        <v>120</v>
      </c>
      <c r="U2" s="5" t="s">
        <v>30</v>
      </c>
      <c r="V2" t="s">
        <v>31</v>
      </c>
      <c r="X2" t="s">
        <v>32</v>
      </c>
      <c r="Y2" s="6" t="s">
        <v>33</v>
      </c>
      <c r="Z2" t="s">
        <v>34</v>
      </c>
      <c r="AK2" s="2"/>
      <c r="AM2" s="2"/>
    </row>
    <row r="3" spans="1:46" ht="15.75" thickBot="1" x14ac:dyDescent="0.3">
      <c r="A3" t="s">
        <v>35</v>
      </c>
      <c r="B3" t="s">
        <v>36</v>
      </c>
      <c r="C3" s="24">
        <v>45090</v>
      </c>
      <c r="D3" s="14">
        <v>148000</v>
      </c>
      <c r="E3" t="s">
        <v>28</v>
      </c>
      <c r="F3" t="s">
        <v>29</v>
      </c>
      <c r="G3" s="14">
        <v>148000</v>
      </c>
      <c r="H3" s="14">
        <v>50600</v>
      </c>
      <c r="I3" s="19">
        <f>H3/G3*100</f>
        <v>34.189189189189193</v>
      </c>
      <c r="J3" s="14">
        <v>108055</v>
      </c>
      <c r="K3" s="14">
        <f>G3-85470</f>
        <v>62530</v>
      </c>
      <c r="L3" s="14">
        <v>22585</v>
      </c>
      <c r="M3" s="29">
        <v>112.92619500000001</v>
      </c>
      <c r="N3" s="33">
        <v>147</v>
      </c>
      <c r="O3" s="38">
        <v>0.40500000000000003</v>
      </c>
      <c r="P3" s="38">
        <v>0.40500000000000003</v>
      </c>
      <c r="Q3" s="14">
        <f>K3/M3</f>
        <v>553.72449235538306</v>
      </c>
      <c r="R3" s="14">
        <f>K3/O3</f>
        <v>154395.06172839506</v>
      </c>
      <c r="S3" s="43">
        <f>K3/O3/43560</f>
        <v>3.5444229046922646</v>
      </c>
      <c r="T3" s="38">
        <v>120</v>
      </c>
      <c r="U3" s="5" t="s">
        <v>30</v>
      </c>
      <c r="V3" t="s">
        <v>37</v>
      </c>
      <c r="X3" t="s">
        <v>32</v>
      </c>
      <c r="Y3" s="6" t="s">
        <v>33</v>
      </c>
      <c r="Z3" t="s">
        <v>34</v>
      </c>
    </row>
    <row r="4" spans="1:46" ht="15.75" thickTop="1" x14ac:dyDescent="0.25">
      <c r="A4" s="7"/>
      <c r="B4" s="7"/>
      <c r="C4" s="25" t="s">
        <v>38</v>
      </c>
      <c r="D4" s="15">
        <f>+SUM(D2:D3)</f>
        <v>184000</v>
      </c>
      <c r="E4" s="7"/>
      <c r="F4" s="7"/>
      <c r="G4" s="15">
        <f>+SUM(G2:G3)</f>
        <v>184000</v>
      </c>
      <c r="H4" s="15">
        <f>+SUM(H2:H3)</f>
        <v>88600</v>
      </c>
      <c r="I4" s="20"/>
      <c r="J4" s="15">
        <f>+SUM(J2:J3)</f>
        <v>215529</v>
      </c>
      <c r="K4" s="15">
        <f>+SUM(K2:K3)</f>
        <v>13023</v>
      </c>
      <c r="L4" s="15">
        <f>+SUM(L2:L3)</f>
        <v>44552</v>
      </c>
      <c r="M4" s="30">
        <f>+SUM(M2:M3)</f>
        <v>222.75871100000001</v>
      </c>
      <c r="N4" s="34"/>
      <c r="O4" s="39">
        <f>+SUM(O2:O3)</f>
        <v>0.77400000000000002</v>
      </c>
      <c r="P4" s="39">
        <f>+SUM(P2:P3)</f>
        <v>0.77400000000000002</v>
      </c>
      <c r="Q4" s="15"/>
      <c r="R4" s="15"/>
      <c r="S4" s="44"/>
      <c r="T4" s="39"/>
      <c r="U4" s="8"/>
      <c r="V4" s="7"/>
      <c r="W4" s="7"/>
      <c r="X4" s="7"/>
      <c r="Y4" s="7"/>
      <c r="Z4" s="7"/>
    </row>
    <row r="5" spans="1:46" x14ac:dyDescent="0.25">
      <c r="A5" s="9"/>
      <c r="B5" s="9"/>
      <c r="C5" s="26"/>
      <c r="D5" s="16"/>
      <c r="E5" s="9"/>
      <c r="F5" s="9"/>
      <c r="G5" s="16"/>
      <c r="H5" s="16" t="s">
        <v>39</v>
      </c>
      <c r="I5" s="21">
        <f>H4/G4*100</f>
        <v>48.152173913043477</v>
      </c>
      <c r="J5" s="16"/>
      <c r="K5" s="16"/>
      <c r="L5" s="16" t="s">
        <v>40</v>
      </c>
      <c r="M5" s="31"/>
      <c r="N5" s="35"/>
      <c r="O5" s="40" t="s">
        <v>40</v>
      </c>
      <c r="P5" s="40"/>
      <c r="Q5" s="16"/>
      <c r="R5" s="16" t="s">
        <v>40</v>
      </c>
      <c r="S5" s="45"/>
      <c r="T5" s="40"/>
      <c r="U5" s="10"/>
      <c r="V5" s="9"/>
      <c r="W5" s="9"/>
      <c r="X5" s="9"/>
      <c r="Y5" s="9"/>
      <c r="Z5" s="9"/>
    </row>
    <row r="6" spans="1:46" x14ac:dyDescent="0.25">
      <c r="A6" s="11"/>
      <c r="B6" s="11"/>
      <c r="C6" s="27"/>
      <c r="D6" s="17"/>
      <c r="E6" s="11"/>
      <c r="F6" s="11"/>
      <c r="G6" s="17"/>
      <c r="H6" s="17" t="s">
        <v>41</v>
      </c>
      <c r="I6" s="22">
        <f>STDEV(I2:I3)</f>
        <v>50.463641606301181</v>
      </c>
      <c r="J6" s="17"/>
      <c r="K6" s="17"/>
      <c r="L6" s="17" t="s">
        <v>42</v>
      </c>
      <c r="M6" s="47">
        <f>K4/M4</f>
        <v>58.462360199238177</v>
      </c>
      <c r="N6" s="36"/>
      <c r="O6" s="41" t="s">
        <v>43</v>
      </c>
      <c r="P6" s="41">
        <f>K4/O4</f>
        <v>16825.581395348836</v>
      </c>
      <c r="Q6" s="17"/>
      <c r="R6" s="17" t="s">
        <v>44</v>
      </c>
      <c r="S6" s="46">
        <f>K4/O4/43560</f>
        <v>0.38626219915860505</v>
      </c>
      <c r="T6" s="41"/>
      <c r="U6" s="12"/>
      <c r="V6" s="11"/>
      <c r="W6" s="11"/>
      <c r="X6" s="11"/>
      <c r="Y6" s="11"/>
      <c r="Z6" s="11"/>
    </row>
    <row r="8" spans="1:46" x14ac:dyDescent="0.25">
      <c r="L8" s="14" t="s">
        <v>45</v>
      </c>
      <c r="M8" s="14">
        <v>205</v>
      </c>
      <c r="N8" s="33" t="s">
        <v>47</v>
      </c>
    </row>
    <row r="9" spans="1:46" x14ac:dyDescent="0.25">
      <c r="L9" s="14" t="s">
        <v>46</v>
      </c>
      <c r="M9" s="14">
        <v>205</v>
      </c>
      <c r="N9" s="33" t="s">
        <v>47</v>
      </c>
    </row>
  </sheetData>
  <conditionalFormatting sqref="A2:Z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  <headerFooter>
    <oddHeader>&amp;C2025 Garfield Twp Section 25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B1E1-4C68-4025-9087-C884807B09C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rainey</dc:creator>
  <cp:lastModifiedBy>j rainey</cp:lastModifiedBy>
  <dcterms:created xsi:type="dcterms:W3CDTF">2024-09-26T17:25:52Z</dcterms:created>
  <dcterms:modified xsi:type="dcterms:W3CDTF">2024-10-02T00:40:58Z</dcterms:modified>
</cp:coreProperties>
</file>